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75" windowWidth="12120" windowHeight="9120" activeTab="2"/>
  </bookViews>
  <sheets>
    <sheet name="Graph1" sheetId="4" r:id="rId1"/>
    <sheet name="Graph2" sheetId="5" r:id="rId2"/>
    <sheet name="Feuil1" sheetId="1" r:id="rId3"/>
    <sheet name="Feuil2" sheetId="2" r:id="rId4"/>
    <sheet name="Feuil3" sheetId="3" r:id="rId5"/>
  </sheets>
  <definedNames>
    <definedName name="solver_adj" localSheetId="2" hidden="1">Feuil1!$I$19:$I$22</definedName>
    <definedName name="solver_cvg" localSheetId="2" hidden="1">0.00000001</definedName>
    <definedName name="solver_drv" localSheetId="2" hidden="1">2</definedName>
    <definedName name="solver_est" localSheetId="2" hidden="1">1</definedName>
    <definedName name="solver_itr" localSheetId="2" hidden="1">10000</definedName>
    <definedName name="solver_lin" localSheetId="2" hidden="1">2</definedName>
    <definedName name="solver_neg" localSheetId="2" hidden="1">1</definedName>
    <definedName name="solver_num" localSheetId="2" hidden="1">0</definedName>
    <definedName name="solver_nwt" localSheetId="2" hidden="1">1</definedName>
    <definedName name="solver_opt" localSheetId="2" hidden="1">Feuil1!$L$27</definedName>
    <definedName name="solver_pre" localSheetId="2" hidden="1">0.0000001</definedName>
    <definedName name="solver_scl" localSheetId="2" hidden="1">1</definedName>
    <definedName name="solver_sho" localSheetId="2" hidden="1">2</definedName>
    <definedName name="solver_tim" localSheetId="2" hidden="1">1000</definedName>
    <definedName name="solver_tol" localSheetId="2" hidden="1">0.01</definedName>
    <definedName name="solver_typ" localSheetId="2" hidden="1">3</definedName>
    <definedName name="solver_val" localSheetId="2" hidden="1">0</definedName>
    <definedName name="_xlnm.Print_Area" localSheetId="2">Feuil1!$A$18:$M$55</definedName>
  </definedNames>
  <calcPr calcId="145621"/>
</workbook>
</file>

<file path=xl/calcChain.xml><?xml version="1.0" encoding="utf-8"?>
<calcChain xmlns="http://schemas.openxmlformats.org/spreadsheetml/2006/main">
  <c r="I24" i="1" l="1"/>
  <c r="I25" i="1"/>
  <c r="I26" i="1"/>
  <c r="I27" i="1"/>
  <c r="E22" i="1"/>
  <c r="G22" i="1"/>
  <c r="E19" i="1"/>
  <c r="G19" i="1"/>
  <c r="F19" i="1"/>
  <c r="E20" i="1"/>
  <c r="F20" i="1"/>
  <c r="G20" i="1"/>
  <c r="E21" i="1"/>
  <c r="F21" i="1"/>
  <c r="G21" i="1"/>
  <c r="F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L27" i="1"/>
  <c r="K22" i="1"/>
  <c r="K20" i="1"/>
  <c r="K21" i="1"/>
  <c r="K19" i="1"/>
</calcChain>
</file>

<file path=xl/sharedStrings.xml><?xml version="1.0" encoding="utf-8"?>
<sst xmlns="http://schemas.openxmlformats.org/spreadsheetml/2006/main" count="31" uniqueCount="31">
  <si>
    <t>log K1=</t>
  </si>
  <si>
    <t>log K2=</t>
  </si>
  <si>
    <t>log K3=</t>
  </si>
  <si>
    <t>log K4=</t>
  </si>
  <si>
    <t>K1=</t>
  </si>
  <si>
    <t>K2=</t>
  </si>
  <si>
    <t>K3=</t>
  </si>
  <si>
    <t>K4=</t>
  </si>
  <si>
    <t>A=</t>
  </si>
  <si>
    <t>B=</t>
  </si>
  <si>
    <t>C=</t>
  </si>
  <si>
    <t>D=</t>
  </si>
  <si>
    <t>RMSD=</t>
  </si>
  <si>
    <t>Delta carree</t>
  </si>
  <si>
    <r>
      <t>NH</t>
    </r>
    <r>
      <rPr>
        <b/>
        <vertAlign val="subscript"/>
        <sz val="10"/>
        <rFont val="Arial"/>
        <family val="2"/>
      </rPr>
      <t>3</t>
    </r>
  </si>
  <si>
    <r>
      <t>n</t>
    </r>
    <r>
      <rPr>
        <b/>
        <vertAlign val="subscript"/>
        <sz val="10"/>
        <rFont val="Arial"/>
        <family val="2"/>
      </rPr>
      <t>(exp)</t>
    </r>
  </si>
  <si>
    <r>
      <t>n</t>
    </r>
    <r>
      <rPr>
        <b/>
        <vertAlign val="subscript"/>
        <sz val="10"/>
        <rFont val="Arial"/>
        <family val="2"/>
      </rPr>
      <t>(theo)</t>
    </r>
  </si>
  <si>
    <t>l'erreur commise entre théorie et expérience.</t>
  </si>
  <si>
    <t>Afin de minimiser cette erreur, il est nécessaire d'ajuster les valeurs des Ki.</t>
  </si>
  <si>
    <t>Ouvrir le "solveur" (Menu:Outils:Solveur)</t>
  </si>
  <si>
    <t>(essayer plusieurs fois à la suite jusqu'à ce que la valeur du RMSD ne varie plus)</t>
  </si>
  <si>
    <t>V</t>
  </si>
  <si>
    <t>pNH3</t>
  </si>
  <si>
    <t>La cellule cible est le RMSD (cellule $L$27), on cherche à la rendre égale a 0</t>
  </si>
  <si>
    <t>Les cellules variables sont les Ki (cellules $I$19:$I$22).</t>
  </si>
  <si>
    <t>pH</t>
  </si>
  <si>
    <r>
      <t>Remplir les deux colonnes: NH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et n</t>
    </r>
    <r>
      <rPr>
        <b/>
        <vertAlign val="subscript"/>
        <sz val="10"/>
        <rFont val="Arial"/>
        <family val="2"/>
      </rPr>
      <t>(exp)</t>
    </r>
  </si>
  <si>
    <t xml:space="preserve">La détermination des n(theo) s'effectue automatiquement en fonction des valeurs de K1,K2, K3 et K4 initiales (égales à 1). </t>
  </si>
  <si>
    <t xml:space="preserve">La détermination du RMSD (Root Mean Square Difference) entre les "n" expérimentaux et théoriques donne une information sur </t>
  </si>
  <si>
    <t>Procédure à suivre pour l'ajustement des Ki:</t>
  </si>
  <si>
    <t xml:space="preserve">Appuyer sur RESOUDRE et la procédure de minimisation s'exécute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</si>
</sst>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0.000E+00"/>
    <numFmt numFmtId="167" formatCode="0.0E+00"/>
    <numFmt numFmtId="172" formatCode="0.000"/>
  </numFmts>
  <fonts count="5" x14ac:knownFonts="1">
    <font>
      <sz val="10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7" fontId="0" fillId="0" borderId="0" xfId="0" applyNumberFormat="1" applyAlignment="1">
      <alignment horizontal="center"/>
    </xf>
    <xf numFmtId="0" fontId="0" fillId="2" borderId="0" xfId="0" applyFill="1" applyAlignment="1">
      <alignment horizontal="right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right"/>
    </xf>
    <xf numFmtId="2" fontId="0" fillId="3" borderId="0" xfId="0" applyNumberFormat="1" applyFill="1" applyAlignment="1">
      <alignment horizontal="left"/>
    </xf>
    <xf numFmtId="166" fontId="0" fillId="0" borderId="0" xfId="0" applyNumberFormat="1" applyAlignment="1">
      <alignment horizontal="left"/>
    </xf>
    <xf numFmtId="0" fontId="1" fillId="0" borderId="0" xfId="0" applyFont="1"/>
    <xf numFmtId="172" fontId="0" fillId="2" borderId="0" xfId="0" applyNumberFormat="1" applyFill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25000000000001"/>
          <c:y val="2.02020202020202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1666666666666664E-2"/>
          <c:y val="0.11447811447811448"/>
          <c:w val="0.85729166666666667"/>
          <c:h val="0.8164983164983165"/>
        </c:manualLayout>
      </c:layout>
      <c:scatterChart>
        <c:scatterStyle val="lineMarker"/>
        <c:varyColors val="0"/>
        <c:ser>
          <c:idx val="0"/>
          <c:order val="0"/>
          <c:tx>
            <c:strRef>
              <c:f>Feuil1!$F$18</c:f>
              <c:strCache>
                <c:ptCount val="1"/>
                <c:pt idx="0">
                  <c:v>pNH3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Feuil1!$D$19:$D$54</c:f>
              <c:numCache>
                <c:formatCode>0.00E+00</c:formatCode>
                <c:ptCount val="36"/>
              </c:numCache>
            </c:numRef>
          </c:xVal>
          <c:yVal>
            <c:numRef>
              <c:f>Feuil1!$F$19:$F$54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43744"/>
        <c:axId val="137345664"/>
      </c:scatterChart>
      <c:valAx>
        <c:axId val="137343744"/>
        <c:scaling>
          <c:orientation val="minMax"/>
        </c:scaling>
        <c:delete val="0"/>
        <c:axPos val="b"/>
        <c:numFmt formatCode="0.00E+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7345664"/>
        <c:crosses val="autoZero"/>
        <c:crossBetween val="midCat"/>
      </c:valAx>
      <c:valAx>
        <c:axId val="137345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734374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166666666666665"/>
          <c:y val="0.50505050505050508"/>
          <c:w val="5.4166666666666669E-2"/>
          <c:h val="3.7037037037037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pNH3=f(n)</a:t>
            </a:r>
          </a:p>
        </c:rich>
      </c:tx>
      <c:layout>
        <c:manualLayout>
          <c:xMode val="edge"/>
          <c:yMode val="edge"/>
          <c:x val="0.45729166666666665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91666666666669E-2"/>
          <c:y val="0.11616161616161616"/>
          <c:w val="0.89166666666666672"/>
          <c:h val="0.76430976430976427"/>
        </c:manualLayout>
      </c:layout>
      <c:scatterChart>
        <c:scatterStyle val="lineMarker"/>
        <c:varyColors val="0"/>
        <c:ser>
          <c:idx val="2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Feuil1!$D$19:$D$55</c:f>
              <c:numCache>
                <c:formatCode>0.00E+00</c:formatCode>
                <c:ptCount val="37"/>
              </c:numCache>
            </c:numRef>
          </c:xVal>
          <c:yVal>
            <c:numRef>
              <c:f>Feuil1!$F$19:$F$55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894912"/>
        <c:axId val="137901568"/>
      </c:scatterChart>
      <c:valAx>
        <c:axId val="137894912"/>
        <c:scaling>
          <c:orientation val="minMax"/>
          <c:max val="4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</a:t>
                </a:r>
              </a:p>
            </c:rich>
          </c:tx>
          <c:layout>
            <c:manualLayout>
              <c:xMode val="edge"/>
              <c:yMode val="edge"/>
              <c:x val="0.50937500000000002"/>
              <c:y val="0.932659932659932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E+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7901568"/>
        <c:crossesAt val="0"/>
        <c:crossBetween val="midCat"/>
      </c:valAx>
      <c:valAx>
        <c:axId val="1379015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pNH3</a:t>
                </a:r>
              </a:p>
            </c:rich>
          </c:tx>
          <c:layout>
            <c:manualLayout>
              <c:xMode val="edge"/>
              <c:yMode val="edge"/>
              <c:x val="1.4583333333333334E-2"/>
              <c:y val="0.468013468013467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78949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n=f([NH</a:t>
            </a:r>
            <a:r>
              <a:rPr lang="fr-FR" sz="80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]</a:t>
            </a:r>
            <a:endParaRPr lang="fr-FR"/>
          </a:p>
        </c:rich>
      </c:tx>
      <c:layout>
        <c:manualLayout>
          <c:xMode val="edge"/>
          <c:yMode val="edge"/>
          <c:x val="0.44906490492717904"/>
          <c:y val="3.32481233617269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81925555813853"/>
          <c:y val="0.1585679729559285"/>
          <c:w val="0.64657030292755868"/>
          <c:h val="0.6828653028908533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Feuil1!$D$18</c:f>
              <c:strCache>
                <c:ptCount val="1"/>
                <c:pt idx="0">
                  <c:v>n(exp)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Feuil1!$C$19:$C$54</c:f>
              <c:numCache>
                <c:formatCode>0.00E+00</c:formatCode>
                <c:ptCount val="36"/>
              </c:numCache>
            </c:numRef>
          </c:xVal>
          <c:yVal>
            <c:numRef>
              <c:f>Feuil1!$D$19:$D$54</c:f>
              <c:numCache>
                <c:formatCode>0.00E+00</c:formatCode>
                <c:ptCount val="36"/>
              </c:numCache>
            </c:numRef>
          </c:yVal>
          <c:smooth val="1"/>
        </c:ser>
        <c:ser>
          <c:idx val="1"/>
          <c:order val="1"/>
          <c:tx>
            <c:strRef>
              <c:f>Feuil1!$E$18</c:f>
              <c:strCache>
                <c:ptCount val="1"/>
                <c:pt idx="0">
                  <c:v>n(theo)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Feuil1!$C$19:$C$54</c:f>
              <c:numCache>
                <c:formatCode>0.00E+00</c:formatCode>
                <c:ptCount val="36"/>
              </c:numCache>
            </c:numRef>
          </c:xVal>
          <c:yVal>
            <c:numRef>
              <c:f>Feuil1!$E$19:$E$54</c:f>
              <c:numCache>
                <c:formatCode>0.00E+00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568960"/>
        <c:axId val="137302400"/>
      </c:scatterChart>
      <c:valAx>
        <c:axId val="13256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57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[NH</a:t>
                </a:r>
                <a:r>
                  <a:rPr lang="fr-FR" sz="575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57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 mol.l</a:t>
                </a:r>
                <a:r>
                  <a:rPr lang="fr-FR" sz="575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38253677086389326"/>
              <c:y val="0.920717262324746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7302400"/>
        <c:crosses val="autoZero"/>
        <c:crossBetween val="midCat"/>
      </c:valAx>
      <c:valAx>
        <c:axId val="137302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</a:t>
                </a:r>
              </a:p>
            </c:rich>
          </c:tx>
          <c:layout>
            <c:manualLayout>
              <c:xMode val="edge"/>
              <c:yMode val="edge"/>
              <c:x val="3.3264067031642891E-2"/>
              <c:y val="0.485934110671393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25689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12765065420623"/>
          <c:y val="0.44501334345696064"/>
          <c:w val="0.16424133096873678"/>
          <c:h val="0.109974561888789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96" verticalDpi="96" copies="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8740157499999996" right="0.78740157499999996" top="0.984251969" bottom="0.984251969" header="0.4921259845" footer="0.4921259845"/>
  <pageSetup paperSize="9" orientation="landscape" horizontalDpi="360" verticalDpi="36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1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28</xdr:row>
      <xdr:rowOff>0</xdr:rowOff>
    </xdr:from>
    <xdr:to>
      <xdr:col>12</xdr:col>
      <xdr:colOff>752475</xdr:colOff>
      <xdr:row>51</xdr:row>
      <xdr:rowOff>0</xdr:rowOff>
    </xdr:to>
    <xdr:graphicFrame macro="">
      <xdr:nvGraphicFramePr>
        <xdr:cNvPr id="1027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552450</xdr:colOff>
          <xdr:row>22</xdr:row>
          <xdr:rowOff>76200</xdr:rowOff>
        </xdr:from>
        <xdr:to>
          <xdr:col>12</xdr:col>
          <xdr:colOff>171450</xdr:colOff>
          <xdr:row>25</xdr:row>
          <xdr:rowOff>76200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55"/>
  <sheetViews>
    <sheetView tabSelected="1" topLeftCell="A33" workbookViewId="0">
      <selection activeCell="H60" sqref="H60"/>
    </sheetView>
  </sheetViews>
  <sheetFormatPr baseColWidth="10" defaultRowHeight="12.75" x14ac:dyDescent="0.2"/>
  <cols>
    <col min="3" max="3" width="15.5703125" customWidth="1"/>
    <col min="4" max="4" width="16.42578125" customWidth="1"/>
    <col min="5" max="5" width="12.42578125" bestFit="1" customWidth="1"/>
    <col min="7" max="7" width="12.42578125" bestFit="1" customWidth="1"/>
    <col min="9" max="9" width="12.42578125" bestFit="1" customWidth="1"/>
  </cols>
  <sheetData>
    <row r="2" spans="3:3" ht="14.25" x14ac:dyDescent="0.25">
      <c r="C2" s="9" t="s">
        <v>26</v>
      </c>
    </row>
    <row r="3" spans="3:3" x14ac:dyDescent="0.2">
      <c r="C3" t="s">
        <v>27</v>
      </c>
    </row>
    <row r="4" spans="3:3" x14ac:dyDescent="0.2">
      <c r="C4" s="9"/>
    </row>
    <row r="5" spans="3:3" x14ac:dyDescent="0.2">
      <c r="C5" t="s">
        <v>28</v>
      </c>
    </row>
    <row r="6" spans="3:3" x14ac:dyDescent="0.2">
      <c r="C6" s="11" t="s">
        <v>17</v>
      </c>
    </row>
    <row r="7" spans="3:3" x14ac:dyDescent="0.2">
      <c r="C7" s="11" t="s">
        <v>18</v>
      </c>
    </row>
    <row r="8" spans="3:3" x14ac:dyDescent="0.2">
      <c r="C8" s="11"/>
    </row>
    <row r="9" spans="3:3" x14ac:dyDescent="0.2">
      <c r="C9" s="9" t="s">
        <v>29</v>
      </c>
    </row>
    <row r="10" spans="3:3" x14ac:dyDescent="0.2">
      <c r="C10" s="11"/>
    </row>
    <row r="11" spans="3:3" x14ac:dyDescent="0.2">
      <c r="C11" s="11" t="s">
        <v>19</v>
      </c>
    </row>
    <row r="12" spans="3:3" x14ac:dyDescent="0.2">
      <c r="C12" s="11" t="s">
        <v>23</v>
      </c>
    </row>
    <row r="13" spans="3:3" x14ac:dyDescent="0.2">
      <c r="C13" s="11" t="s">
        <v>24</v>
      </c>
    </row>
    <row r="14" spans="3:3" x14ac:dyDescent="0.2">
      <c r="C14" s="11"/>
    </row>
    <row r="15" spans="3:3" x14ac:dyDescent="0.2">
      <c r="C15" s="11" t="s">
        <v>30</v>
      </c>
    </row>
    <row r="16" spans="3:3" x14ac:dyDescent="0.2">
      <c r="C16" s="11" t="s">
        <v>20</v>
      </c>
    </row>
    <row r="18" spans="1:12" ht="14.25" x14ac:dyDescent="0.25">
      <c r="A18" s="9" t="s">
        <v>21</v>
      </c>
      <c r="B18" s="9" t="s">
        <v>25</v>
      </c>
      <c r="C18" s="5" t="s">
        <v>14</v>
      </c>
      <c r="D18" s="5" t="s">
        <v>15</v>
      </c>
      <c r="E18" s="5" t="s">
        <v>16</v>
      </c>
      <c r="F18" s="5" t="s">
        <v>22</v>
      </c>
      <c r="G18" s="5" t="s">
        <v>13</v>
      </c>
    </row>
    <row r="19" spans="1:12" x14ac:dyDescent="0.2">
      <c r="A19">
        <v>1</v>
      </c>
      <c r="C19" s="1"/>
      <c r="D19" s="1"/>
      <c r="E19" s="1">
        <f>($I$24*C19+2*$I$25*C19*C19+3*$I$26*C19*C19*C19+4*$I$27*C19*C19*C19*C19)/(1+$I$24*C19+$I$25*C19*C19+$I$26*C19*C19*C19+$I$27*C19*C19*C19*C19)</f>
        <v>0</v>
      </c>
      <c r="F19" t="e">
        <f>-LOG10(C19)</f>
        <v>#NUM!</v>
      </c>
      <c r="G19" s="3">
        <f t="shared" ref="G19:G55" si="0">(D19-E19)*(D19-E19)</f>
        <v>0</v>
      </c>
      <c r="H19" s="2" t="s">
        <v>4</v>
      </c>
      <c r="I19" s="8">
        <v>1</v>
      </c>
      <c r="J19" s="6" t="s">
        <v>0</v>
      </c>
      <c r="K19" s="7">
        <f>LOG(I19)</f>
        <v>0</v>
      </c>
    </row>
    <row r="20" spans="1:12" x14ac:dyDescent="0.2">
      <c r="A20">
        <v>2</v>
      </c>
      <c r="C20" s="1"/>
      <c r="D20" s="1"/>
      <c r="E20" s="1">
        <f t="shared" ref="E20:E55" si="1">($I$24*C20+2*$I$25*C20*C20+3*$I$26*C20*C20*C20+4*$I$27*C20*C20*C20*C20)/(1+$I$24*C20+$I$25*C20*C20+$I$26*C20*C20*C20+$I$27*C20*C20*C20*C20)</f>
        <v>0</v>
      </c>
      <c r="F20" t="e">
        <f t="shared" ref="F20:F55" si="2">-LOG10(C20)</f>
        <v>#NUM!</v>
      </c>
      <c r="G20" s="3">
        <f t="shared" si="0"/>
        <v>0</v>
      </c>
      <c r="H20" s="2" t="s">
        <v>5</v>
      </c>
      <c r="I20" s="8">
        <v>1</v>
      </c>
      <c r="J20" s="6" t="s">
        <v>1</v>
      </c>
      <c r="K20" s="7">
        <f>LOG(I20)</f>
        <v>0</v>
      </c>
    </row>
    <row r="21" spans="1:12" x14ac:dyDescent="0.2">
      <c r="A21">
        <v>3</v>
      </c>
      <c r="C21" s="1"/>
      <c r="D21" s="1"/>
      <c r="E21" s="1">
        <f t="shared" si="1"/>
        <v>0</v>
      </c>
      <c r="F21" t="e">
        <f t="shared" si="2"/>
        <v>#NUM!</v>
      </c>
      <c r="G21" s="3">
        <f t="shared" si="0"/>
        <v>0</v>
      </c>
      <c r="H21" s="2" t="s">
        <v>6</v>
      </c>
      <c r="I21" s="8">
        <v>1</v>
      </c>
      <c r="J21" s="6" t="s">
        <v>2</v>
      </c>
      <c r="K21" s="7">
        <f>LOG(I21)</f>
        <v>0</v>
      </c>
    </row>
    <row r="22" spans="1:12" x14ac:dyDescent="0.2">
      <c r="A22">
        <v>4</v>
      </c>
      <c r="C22" s="1"/>
      <c r="D22" s="1"/>
      <c r="E22" s="1">
        <f t="shared" si="1"/>
        <v>0</v>
      </c>
      <c r="F22" t="e">
        <f t="shared" si="2"/>
        <v>#NUM!</v>
      </c>
      <c r="G22" s="3">
        <f t="shared" si="0"/>
        <v>0</v>
      </c>
      <c r="H22" s="2" t="s">
        <v>7</v>
      </c>
      <c r="I22" s="8">
        <v>1</v>
      </c>
      <c r="J22" s="6" t="s">
        <v>3</v>
      </c>
      <c r="K22" s="7">
        <f>LOG(I22)</f>
        <v>0</v>
      </c>
    </row>
    <row r="23" spans="1:12" x14ac:dyDescent="0.2">
      <c r="A23">
        <v>5</v>
      </c>
      <c r="C23" s="1"/>
      <c r="D23" s="1"/>
      <c r="E23" s="1">
        <f t="shared" si="1"/>
        <v>0</v>
      </c>
      <c r="F23" t="e">
        <f t="shared" si="2"/>
        <v>#NUM!</v>
      </c>
      <c r="G23" s="3">
        <f t="shared" si="0"/>
        <v>0</v>
      </c>
    </row>
    <row r="24" spans="1:12" x14ac:dyDescent="0.2">
      <c r="A24">
        <v>6</v>
      </c>
      <c r="C24" s="1"/>
      <c r="D24" s="1"/>
      <c r="E24" s="1">
        <f t="shared" si="1"/>
        <v>0</v>
      </c>
      <c r="F24" t="e">
        <f t="shared" si="2"/>
        <v>#NUM!</v>
      </c>
      <c r="G24" s="3">
        <f t="shared" si="0"/>
        <v>0</v>
      </c>
      <c r="H24" s="2" t="s">
        <v>8</v>
      </c>
      <c r="I24" s="8">
        <f>I19</f>
        <v>1</v>
      </c>
    </row>
    <row r="25" spans="1:12" x14ac:dyDescent="0.2">
      <c r="A25">
        <v>7</v>
      </c>
      <c r="C25" s="1"/>
      <c r="D25" s="1"/>
      <c r="E25" s="1">
        <f t="shared" si="1"/>
        <v>0</v>
      </c>
      <c r="F25" t="e">
        <f t="shared" si="2"/>
        <v>#NUM!</v>
      </c>
      <c r="G25" s="3">
        <f t="shared" si="0"/>
        <v>0</v>
      </c>
      <c r="H25" s="2" t="s">
        <v>9</v>
      </c>
      <c r="I25" s="8">
        <f>I19*I20</f>
        <v>1</v>
      </c>
    </row>
    <row r="26" spans="1:12" x14ac:dyDescent="0.2">
      <c r="A26">
        <v>8</v>
      </c>
      <c r="C26" s="1"/>
      <c r="D26" s="1"/>
      <c r="E26" s="1">
        <f t="shared" si="1"/>
        <v>0</v>
      </c>
      <c r="F26" t="e">
        <f t="shared" si="2"/>
        <v>#NUM!</v>
      </c>
      <c r="G26" s="3">
        <f t="shared" si="0"/>
        <v>0</v>
      </c>
      <c r="H26" s="2" t="s">
        <v>10</v>
      </c>
      <c r="I26" s="8">
        <f>I21*I20*I19</f>
        <v>1</v>
      </c>
    </row>
    <row r="27" spans="1:12" x14ac:dyDescent="0.2">
      <c r="A27">
        <v>9</v>
      </c>
      <c r="C27" s="1"/>
      <c r="D27" s="1"/>
      <c r="E27" s="1">
        <f t="shared" si="1"/>
        <v>0</v>
      </c>
      <c r="F27" t="e">
        <f t="shared" si="2"/>
        <v>#NUM!</v>
      </c>
      <c r="G27" s="3">
        <f t="shared" si="0"/>
        <v>0</v>
      </c>
      <c r="H27" s="2" t="s">
        <v>11</v>
      </c>
      <c r="I27" s="8">
        <f>I19*I20*I21*I22</f>
        <v>1</v>
      </c>
      <c r="K27" s="4" t="s">
        <v>12</v>
      </c>
      <c r="L27" s="10">
        <f>SQRT(AVERAGE(G19:G54))</f>
        <v>0</v>
      </c>
    </row>
    <row r="28" spans="1:12" x14ac:dyDescent="0.2">
      <c r="A28">
        <v>10</v>
      </c>
      <c r="C28" s="1"/>
      <c r="D28" s="1"/>
      <c r="E28" s="1">
        <f t="shared" si="1"/>
        <v>0</v>
      </c>
      <c r="F28" t="e">
        <f t="shared" si="2"/>
        <v>#NUM!</v>
      </c>
      <c r="G28" s="3">
        <f t="shared" si="0"/>
        <v>0</v>
      </c>
    </row>
    <row r="29" spans="1:12" x14ac:dyDescent="0.2">
      <c r="A29">
        <v>11</v>
      </c>
      <c r="C29" s="1"/>
      <c r="D29" s="1"/>
      <c r="E29" s="1">
        <f t="shared" si="1"/>
        <v>0</v>
      </c>
      <c r="F29" t="e">
        <f t="shared" si="2"/>
        <v>#NUM!</v>
      </c>
      <c r="G29" s="3">
        <f t="shared" si="0"/>
        <v>0</v>
      </c>
    </row>
    <row r="30" spans="1:12" x14ac:dyDescent="0.2">
      <c r="A30">
        <v>12</v>
      </c>
      <c r="C30" s="1"/>
      <c r="D30" s="1"/>
      <c r="E30" s="1">
        <f t="shared" si="1"/>
        <v>0</v>
      </c>
      <c r="F30" t="e">
        <f t="shared" si="2"/>
        <v>#NUM!</v>
      </c>
      <c r="G30" s="3">
        <f t="shared" si="0"/>
        <v>0</v>
      </c>
    </row>
    <row r="31" spans="1:12" x14ac:dyDescent="0.2">
      <c r="A31">
        <v>13</v>
      </c>
      <c r="C31" s="1"/>
      <c r="D31" s="1"/>
      <c r="E31" s="1">
        <f t="shared" si="1"/>
        <v>0</v>
      </c>
      <c r="F31" t="e">
        <f t="shared" si="2"/>
        <v>#NUM!</v>
      </c>
      <c r="G31" s="3">
        <f t="shared" si="0"/>
        <v>0</v>
      </c>
    </row>
    <row r="32" spans="1:12" x14ac:dyDescent="0.2">
      <c r="A32">
        <v>14</v>
      </c>
      <c r="C32" s="1"/>
      <c r="D32" s="1"/>
      <c r="E32" s="1">
        <f t="shared" si="1"/>
        <v>0</v>
      </c>
      <c r="F32" t="e">
        <f t="shared" si="2"/>
        <v>#NUM!</v>
      </c>
      <c r="G32" s="3">
        <f t="shared" si="0"/>
        <v>0</v>
      </c>
    </row>
    <row r="33" spans="1:7" x14ac:dyDescent="0.2">
      <c r="A33">
        <v>15</v>
      </c>
      <c r="C33" s="1"/>
      <c r="D33" s="1"/>
      <c r="E33" s="1">
        <f t="shared" si="1"/>
        <v>0</v>
      </c>
      <c r="F33" t="e">
        <f t="shared" si="2"/>
        <v>#NUM!</v>
      </c>
      <c r="G33" s="3">
        <f t="shared" si="0"/>
        <v>0</v>
      </c>
    </row>
    <row r="34" spans="1:7" x14ac:dyDescent="0.2">
      <c r="A34">
        <v>16</v>
      </c>
      <c r="C34" s="1"/>
      <c r="D34" s="1"/>
      <c r="E34" s="1">
        <f t="shared" si="1"/>
        <v>0</v>
      </c>
      <c r="F34" t="e">
        <f t="shared" si="2"/>
        <v>#NUM!</v>
      </c>
      <c r="G34" s="3">
        <f t="shared" si="0"/>
        <v>0</v>
      </c>
    </row>
    <row r="35" spans="1:7" x14ac:dyDescent="0.2">
      <c r="A35">
        <v>17</v>
      </c>
      <c r="C35" s="1"/>
      <c r="D35" s="1"/>
      <c r="E35" s="1">
        <f t="shared" si="1"/>
        <v>0</v>
      </c>
      <c r="F35" t="e">
        <f t="shared" si="2"/>
        <v>#NUM!</v>
      </c>
      <c r="G35" s="3">
        <f t="shared" si="0"/>
        <v>0</v>
      </c>
    </row>
    <row r="36" spans="1:7" x14ac:dyDescent="0.2">
      <c r="A36">
        <v>18</v>
      </c>
      <c r="C36" s="1"/>
      <c r="D36" s="1"/>
      <c r="E36" s="1">
        <f t="shared" si="1"/>
        <v>0</v>
      </c>
      <c r="F36" t="e">
        <f t="shared" si="2"/>
        <v>#NUM!</v>
      </c>
      <c r="G36" s="3">
        <f t="shared" si="0"/>
        <v>0</v>
      </c>
    </row>
    <row r="37" spans="1:7" x14ac:dyDescent="0.2">
      <c r="A37">
        <v>19</v>
      </c>
      <c r="C37" s="1"/>
      <c r="D37" s="1"/>
      <c r="E37" s="1">
        <f t="shared" si="1"/>
        <v>0</v>
      </c>
      <c r="F37" t="e">
        <f t="shared" si="2"/>
        <v>#NUM!</v>
      </c>
      <c r="G37" s="3">
        <f t="shared" si="0"/>
        <v>0</v>
      </c>
    </row>
    <row r="38" spans="1:7" x14ac:dyDescent="0.2">
      <c r="A38">
        <v>20</v>
      </c>
      <c r="C38" s="1"/>
      <c r="D38" s="1"/>
      <c r="E38" s="1">
        <f t="shared" si="1"/>
        <v>0</v>
      </c>
      <c r="F38" t="e">
        <f t="shared" si="2"/>
        <v>#NUM!</v>
      </c>
      <c r="G38" s="3">
        <f t="shared" si="0"/>
        <v>0</v>
      </c>
    </row>
    <row r="39" spans="1:7" x14ac:dyDescent="0.2">
      <c r="A39">
        <v>21</v>
      </c>
      <c r="C39" s="1"/>
      <c r="D39" s="1"/>
      <c r="E39" s="1">
        <f t="shared" si="1"/>
        <v>0</v>
      </c>
      <c r="F39" t="e">
        <f t="shared" si="2"/>
        <v>#NUM!</v>
      </c>
      <c r="G39" s="3">
        <f t="shared" si="0"/>
        <v>0</v>
      </c>
    </row>
    <row r="40" spans="1:7" x14ac:dyDescent="0.2">
      <c r="A40">
        <v>22</v>
      </c>
      <c r="C40" s="1"/>
      <c r="D40" s="1"/>
      <c r="E40" s="1">
        <f t="shared" si="1"/>
        <v>0</v>
      </c>
      <c r="F40" t="e">
        <f t="shared" si="2"/>
        <v>#NUM!</v>
      </c>
      <c r="G40" s="3">
        <f t="shared" si="0"/>
        <v>0</v>
      </c>
    </row>
    <row r="41" spans="1:7" x14ac:dyDescent="0.2">
      <c r="A41">
        <v>23</v>
      </c>
      <c r="C41" s="1"/>
      <c r="D41" s="1"/>
      <c r="E41" s="1">
        <f t="shared" si="1"/>
        <v>0</v>
      </c>
      <c r="F41" t="e">
        <f t="shared" si="2"/>
        <v>#NUM!</v>
      </c>
      <c r="G41" s="3">
        <f t="shared" si="0"/>
        <v>0</v>
      </c>
    </row>
    <row r="42" spans="1:7" x14ac:dyDescent="0.2">
      <c r="A42">
        <v>24</v>
      </c>
      <c r="C42" s="1"/>
      <c r="D42" s="1"/>
      <c r="E42" s="1">
        <f t="shared" si="1"/>
        <v>0</v>
      </c>
      <c r="F42" t="e">
        <f t="shared" si="2"/>
        <v>#NUM!</v>
      </c>
      <c r="G42" s="3">
        <f t="shared" si="0"/>
        <v>0</v>
      </c>
    </row>
    <row r="43" spans="1:7" x14ac:dyDescent="0.2">
      <c r="A43">
        <v>25</v>
      </c>
      <c r="C43" s="1"/>
      <c r="D43" s="1"/>
      <c r="E43" s="1">
        <f t="shared" si="1"/>
        <v>0</v>
      </c>
      <c r="F43" t="e">
        <f t="shared" si="2"/>
        <v>#NUM!</v>
      </c>
      <c r="G43" s="3">
        <f t="shared" si="0"/>
        <v>0</v>
      </c>
    </row>
    <row r="44" spans="1:7" x14ac:dyDescent="0.2">
      <c r="A44">
        <v>26</v>
      </c>
      <c r="C44" s="1"/>
      <c r="D44" s="1"/>
      <c r="E44" s="1">
        <f t="shared" si="1"/>
        <v>0</v>
      </c>
      <c r="F44" t="e">
        <f t="shared" si="2"/>
        <v>#NUM!</v>
      </c>
      <c r="G44" s="3">
        <f t="shared" si="0"/>
        <v>0</v>
      </c>
    </row>
    <row r="45" spans="1:7" x14ac:dyDescent="0.2">
      <c r="A45">
        <v>27</v>
      </c>
      <c r="C45" s="1"/>
      <c r="D45" s="1"/>
      <c r="E45" s="1">
        <f t="shared" si="1"/>
        <v>0</v>
      </c>
      <c r="F45" t="e">
        <f t="shared" si="2"/>
        <v>#NUM!</v>
      </c>
      <c r="G45" s="3">
        <f t="shared" si="0"/>
        <v>0</v>
      </c>
    </row>
    <row r="46" spans="1:7" x14ac:dyDescent="0.2">
      <c r="A46">
        <v>28</v>
      </c>
      <c r="C46" s="1"/>
      <c r="D46" s="1"/>
      <c r="E46" s="1">
        <f t="shared" si="1"/>
        <v>0</v>
      </c>
      <c r="F46" t="e">
        <f t="shared" si="2"/>
        <v>#NUM!</v>
      </c>
      <c r="G46" s="3">
        <f t="shared" si="0"/>
        <v>0</v>
      </c>
    </row>
    <row r="47" spans="1:7" x14ac:dyDescent="0.2">
      <c r="A47">
        <v>29</v>
      </c>
      <c r="C47" s="1"/>
      <c r="D47" s="1"/>
      <c r="E47" s="1">
        <f t="shared" si="1"/>
        <v>0</v>
      </c>
      <c r="F47" t="e">
        <f t="shared" si="2"/>
        <v>#NUM!</v>
      </c>
      <c r="G47" s="3">
        <f t="shared" si="0"/>
        <v>0</v>
      </c>
    </row>
    <row r="48" spans="1:7" x14ac:dyDescent="0.2">
      <c r="A48">
        <v>30</v>
      </c>
      <c r="C48" s="1"/>
      <c r="D48" s="1"/>
      <c r="E48" s="1">
        <f t="shared" si="1"/>
        <v>0</v>
      </c>
      <c r="F48" t="e">
        <f t="shared" si="2"/>
        <v>#NUM!</v>
      </c>
      <c r="G48" s="3">
        <f t="shared" si="0"/>
        <v>0</v>
      </c>
    </row>
    <row r="49" spans="1:7" x14ac:dyDescent="0.2">
      <c r="A49">
        <v>31</v>
      </c>
      <c r="C49" s="1"/>
      <c r="D49" s="1"/>
      <c r="E49" s="1">
        <f t="shared" si="1"/>
        <v>0</v>
      </c>
      <c r="F49" t="e">
        <f t="shared" si="2"/>
        <v>#NUM!</v>
      </c>
      <c r="G49" s="3">
        <f t="shared" si="0"/>
        <v>0</v>
      </c>
    </row>
    <row r="50" spans="1:7" x14ac:dyDescent="0.2">
      <c r="A50">
        <v>32</v>
      </c>
      <c r="C50" s="1"/>
      <c r="D50" s="1"/>
      <c r="E50" s="1">
        <f t="shared" si="1"/>
        <v>0</v>
      </c>
      <c r="F50" t="e">
        <f t="shared" si="2"/>
        <v>#NUM!</v>
      </c>
      <c r="G50" s="3">
        <f t="shared" si="0"/>
        <v>0</v>
      </c>
    </row>
    <row r="51" spans="1:7" x14ac:dyDescent="0.2">
      <c r="A51">
        <v>33</v>
      </c>
      <c r="C51" s="1"/>
      <c r="D51" s="1"/>
      <c r="E51" s="1">
        <f t="shared" si="1"/>
        <v>0</v>
      </c>
      <c r="F51" t="e">
        <f t="shared" si="2"/>
        <v>#NUM!</v>
      </c>
      <c r="G51" s="3">
        <f t="shared" si="0"/>
        <v>0</v>
      </c>
    </row>
    <row r="52" spans="1:7" x14ac:dyDescent="0.2">
      <c r="A52">
        <v>34</v>
      </c>
      <c r="C52" s="1"/>
      <c r="D52" s="1"/>
      <c r="E52" s="1">
        <f t="shared" si="1"/>
        <v>0</v>
      </c>
      <c r="F52" t="e">
        <f t="shared" si="2"/>
        <v>#NUM!</v>
      </c>
      <c r="G52" s="3">
        <f t="shared" si="0"/>
        <v>0</v>
      </c>
    </row>
    <row r="53" spans="1:7" x14ac:dyDescent="0.2">
      <c r="A53">
        <v>35</v>
      </c>
      <c r="C53" s="1"/>
      <c r="D53" s="1"/>
      <c r="E53" s="1">
        <f t="shared" si="1"/>
        <v>0</v>
      </c>
      <c r="F53" t="e">
        <f t="shared" si="2"/>
        <v>#NUM!</v>
      </c>
      <c r="G53" s="3">
        <f t="shared" si="0"/>
        <v>0</v>
      </c>
    </row>
    <row r="54" spans="1:7" x14ac:dyDescent="0.2">
      <c r="C54" s="1"/>
      <c r="D54" s="1"/>
      <c r="E54" s="1"/>
      <c r="G54" s="3"/>
    </row>
    <row r="55" spans="1:7" x14ac:dyDescent="0.2">
      <c r="C55" s="1"/>
      <c r="D55" s="1"/>
      <c r="E55" s="1"/>
      <c r="G55" s="3"/>
    </row>
  </sheetData>
  <phoneticPr fontId="0" type="noConversion"/>
  <pageMargins left="0.78740157499999996" right="0.78740157499999996" top="0.984251969" bottom="0.984251969" header="0.4921259845" footer="0.4921259845"/>
  <pageSetup paperSize="9" scale="81" orientation="landscape" horizontalDpi="4294967294" verticalDpi="96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r:id="rId5">
            <anchor moveWithCells="1">
              <from>
                <xdr:col>9</xdr:col>
                <xdr:colOff>552450</xdr:colOff>
                <xdr:row>22</xdr:row>
                <xdr:rowOff>76200</xdr:rowOff>
              </from>
              <to>
                <xdr:col>12</xdr:col>
                <xdr:colOff>171450</xdr:colOff>
                <xdr:row>25</xdr:row>
                <xdr:rowOff>76200</xdr:rowOff>
              </to>
            </anchor>
          </objectPr>
        </oleObject>
      </mc:Choice>
      <mc:Fallback>
        <oleObject progId="Equation.3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Feuil1</vt:lpstr>
      <vt:lpstr>Feuil2</vt:lpstr>
      <vt:lpstr>Feuil3</vt:lpstr>
      <vt:lpstr>Graph1</vt:lpstr>
      <vt:lpstr>Graph2</vt:lpstr>
      <vt:lpstr>Feuil1!Zone_d_impression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jolibois</dc:creator>
  <cp:lastModifiedBy>etudiant</cp:lastModifiedBy>
  <cp:lastPrinted>2006-10-12T14:45:43Z</cp:lastPrinted>
  <dcterms:created xsi:type="dcterms:W3CDTF">2003-07-07T15:59:02Z</dcterms:created>
  <dcterms:modified xsi:type="dcterms:W3CDTF">2012-09-24T12:36:57Z</dcterms:modified>
</cp:coreProperties>
</file>